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0400" windowHeight="7695" firstSheet="1" activeTab="1"/>
  </bookViews>
  <sheets>
    <sheet name="2026年采购计划-1" sheetId="2" state="hidden" r:id="rId1"/>
    <sheet name="2026年采购计划-2" sheetId="3" r:id="rId2"/>
    <sheet name="全部" sheetId="4" state="hidden" r:id="rId3"/>
  </sheets>
  <definedNames>
    <definedName name="_xlnm.Print_Area" localSheetId="0">'2026年采购计划-1'!$A$1:$M$13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<sst xmlns="http://schemas.openxmlformats.org/spreadsheetml/2006/main" count="462" uniqueCount="158">
  <si>
    <t>2026年采购计划-1</t>
  </si>
  <si>
    <t>序号</t>
  </si>
  <si>
    <t>分类及明细</t>
  </si>
  <si>
    <t>中方人数</t>
  </si>
  <si>
    <t>几方人数</t>
  </si>
  <si>
    <t>制度标准</t>
  </si>
  <si>
    <t>建议采购数量</t>
  </si>
  <si>
    <t>单位</t>
  </si>
  <si>
    <t>型号</t>
  </si>
  <si>
    <t>品牌</t>
  </si>
  <si>
    <t>描述</t>
  </si>
  <si>
    <t>预估单价（RMB)</t>
  </si>
  <si>
    <t>预估总价（RMB）</t>
  </si>
  <si>
    <t>kg</t>
  </si>
  <si>
    <t>cm3</t>
  </si>
  <si>
    <t>劳保用品</t>
  </si>
  <si>
    <t>安全帽</t>
  </si>
  <si>
    <t>中几方1顶/人，可增加10%富裕</t>
  </si>
  <si>
    <t>顶</t>
  </si>
  <si>
    <t>通用</t>
  </si>
  <si>
    <t>世达</t>
  </si>
  <si>
    <t xml:space="preserve">世达TF0203RM顶开关式通风孔棘轮款ABS安全帽-红色62+白色8 </t>
  </si>
  <si>
    <t>涤棉线手套</t>
  </si>
  <si>
    <t>除办公室2人外，全体人员36副/人/年</t>
  </si>
  <si>
    <t>包</t>
  </si>
  <si>
    <t>星宇</t>
  </si>
  <si>
    <t>星宇 Y908 手套 M码 白色 劳保涤棉线手套12付/包</t>
  </si>
  <si>
    <t>乳胶防滑手套</t>
  </si>
  <si>
    <t>星宇 L215 防滑手套 M码 蓝色 乳胶耐磨 12副/包</t>
  </si>
  <si>
    <t>牛皮焊工手套</t>
  </si>
  <si>
    <t>机修人员4人、装船机班组几方人员共计20人，24副/人/年</t>
  </si>
  <si>
    <t>双</t>
  </si>
  <si>
    <t>君御</t>
  </si>
  <si>
    <t>君御 帆布手套 7344 4*4 纯棉 32道线</t>
  </si>
  <si>
    <t>电焊面罩</t>
  </si>
  <si>
    <t>/</t>
  </si>
  <si>
    <t>中方机修人员10个/年，可略打出富裕</t>
  </si>
  <si>
    <t>个</t>
  </si>
  <si>
    <t>乐优佰易</t>
  </si>
  <si>
    <t>乐优佰易 电焊面罩真彩款 自动变光防护罩焊电焊眼镜护脸焊帽焊接</t>
  </si>
  <si>
    <t>电焊眼镜</t>
  </si>
  <si>
    <t>中方机修人员10副/年，可略打出富裕</t>
  </si>
  <si>
    <t>副</t>
  </si>
  <si>
    <t>长铝</t>
  </si>
  <si>
    <t>（眼部防护）电焊眼镜</t>
  </si>
  <si>
    <t>雨衣</t>
  </si>
  <si>
    <t>1件/人/年，增加10%备用。</t>
  </si>
  <si>
    <t>件</t>
  </si>
  <si>
    <t>L码：165-170CM，25件；XL码:170-175CM,27件；3XL码:180CM以上，16件。</t>
  </si>
  <si>
    <t>天堂</t>
  </si>
  <si>
    <t xml:space="preserve">天堂/TIANTANG 分体雨衣 16T071B（L） </t>
  </si>
  <si>
    <t>雨鞋</t>
  </si>
  <si>
    <t>1双/人/年，增加10%备用。</t>
  </si>
  <si>
    <t>40码，13双；41码8双；42码，20双；43码，19双；44码，5双；45码，3双。</t>
  </si>
  <si>
    <t>鸿启纳</t>
  </si>
  <si>
    <t>鸿启纳 HQN-309/310/311/312/313/314 PVC中筒牛筋底雨鞋 h黑色</t>
  </si>
  <si>
    <t>夏季工作服</t>
  </si>
  <si>
    <t>中方3套/年；几方4套/年；增加10%备用。</t>
  </si>
  <si>
    <t>套</t>
  </si>
  <si>
    <t>165：58套；
170：47套；
175：68套；
180：56套。</t>
  </si>
  <si>
    <t>山铝</t>
  </si>
  <si>
    <t>纯棉夏季工作服（长袖） 光媛 155～195 光媛</t>
  </si>
  <si>
    <t>劳保鞋</t>
  </si>
  <si>
    <t>中方办公室2人1双/年，其他中方人员2双/年；几方人员4双/年。增加10%备用</t>
  </si>
  <si>
    <t>39：3双；40：28双；41：41双；42：56双；43：35双；44：5双；45：15双。</t>
  </si>
  <si>
    <t>6633款牛扒皮劳保鞋DF 低帮轻便防砸、绝缘防滑耐磨</t>
  </si>
  <si>
    <t>合计</t>
  </si>
  <si>
    <t>2026年采购计划-2</t>
  </si>
  <si>
    <t>序</t>
  </si>
  <si>
    <t>人数</t>
  </si>
  <si>
    <t>必要备注信息</t>
  </si>
  <si>
    <t>办
公
用
品</t>
  </si>
  <si>
    <t>彩色长尾票夹</t>
  </si>
  <si>
    <t>不超人民币15000元/年</t>
  </si>
  <si>
    <t>盒</t>
  </si>
  <si>
    <t>得力8554彩色长尾夹票夹 25mm 办公用品 48只/筒</t>
  </si>
  <si>
    <t>得力</t>
  </si>
  <si>
    <t>采购用途为办公室人员办公使用</t>
  </si>
  <si>
    <t>得力8553彩色长尾夹票夹 32mm 办公用品24只/筒</t>
  </si>
  <si>
    <t>回形针</t>
  </si>
  <si>
    <t>桶</t>
  </si>
  <si>
    <t>得力0052回形针(黑色)(200只/桶) (单位:桶)</t>
  </si>
  <si>
    <t>信封</t>
  </si>
  <si>
    <t>得力 25201 牛皮信封 9号229*324mm 米黄色 40个/包</t>
  </si>
  <si>
    <t>电池</t>
  </si>
  <si>
    <t>南孚LR6-40S/5号聚能环碱性电池40粒/盒</t>
  </si>
  <si>
    <t>南孚</t>
  </si>
  <si>
    <t>采购用途为全体中方人员使用</t>
  </si>
  <si>
    <t>南孚LR03-40S/7号聚能环碱性电池40粒/盒</t>
  </si>
  <si>
    <t>剪刀</t>
  </si>
  <si>
    <t>把</t>
  </si>
  <si>
    <r>
      <rPr>
        <sz val="12"/>
        <color theme="1"/>
        <rFont val="楷体"/>
        <charset val="134"/>
      </rPr>
      <t>晨光</t>
    </r>
    <r>
      <rPr>
        <sz val="12"/>
        <color rgb="FF262626"/>
        <rFont val="楷体"/>
        <charset val="134"/>
      </rPr>
      <t xml:space="preserve"> M&amp;G ASS91312     
长度：195mm 黑色</t>
    </r>
  </si>
  <si>
    <t>晨光</t>
  </si>
  <si>
    <t>胶水</t>
  </si>
  <si>
    <t>晨光 M&amp;G AWG97004 液体胶水 50ml</t>
  </si>
  <si>
    <r>
      <rPr>
        <sz val="12"/>
        <color theme="1"/>
        <rFont val="楷体"/>
        <charset val="134"/>
      </rPr>
      <t>晨光</t>
    </r>
    <r>
      <rPr>
        <sz val="12"/>
        <color rgb="FF262626"/>
        <rFont val="Tahoma"/>
        <charset val="134"/>
      </rPr>
      <t> </t>
    </r>
  </si>
  <si>
    <t>抽纸</t>
  </si>
  <si>
    <t>提</t>
  </si>
  <si>
    <t>清风 抽纸100128503490 1提6包 130抽/包 3层 纸张尺寸：长136mm；宽188mm</t>
  </si>
  <si>
    <t>清风</t>
  </si>
  <si>
    <t>一次性纸杯</t>
  </si>
  <si>
    <t>袋</t>
  </si>
  <si>
    <t>得力（deli）50只250ml一次性纸杯 商务办公家用防烫加厚水杯 白色LL16</t>
  </si>
  <si>
    <t>采购用途为办公室人员接待国内团组使用</t>
  </si>
  <si>
    <t>小
劳
保
用
品</t>
  </si>
  <si>
    <t>洗发水</t>
  </si>
  <si>
    <t>4瓶/人/年</t>
  </si>
  <si>
    <t>瓶</t>
  </si>
  <si>
    <t>欧莱雅/LOREAL 洗发水，积雪草精粹700ml 多效修复</t>
  </si>
  <si>
    <t>欧莱雅</t>
  </si>
  <si>
    <t>沐浴露</t>
  </si>
  <si>
    <t>资生堂可悠然美肌沐浴露(恬静清香)550ml</t>
  </si>
  <si>
    <t>资生堂</t>
  </si>
  <si>
    <t>毛巾</t>
  </si>
  <si>
    <t>8条/人/年</t>
  </si>
  <si>
    <t>条</t>
  </si>
  <si>
    <t>洁丽雅/GRACE 格子锻档提花毛巾，8048-2单条 74×34cm 105g 
颜色随机</t>
  </si>
  <si>
    <t>洁丽雅</t>
  </si>
  <si>
    <t>香皂</t>
  </si>
  <si>
    <t>8块/人/年</t>
  </si>
  <si>
    <t>组</t>
  </si>
  <si>
    <t>威露士/WALCH 健康香皂，清新青柠 125g/块 售卖规格：4块/组</t>
  </si>
  <si>
    <t>威露士</t>
  </si>
  <si>
    <t>肥皂</t>
  </si>
  <si>
    <t>雕牌 肥皂，102g×2块装 售卖规格：2块/组</t>
  </si>
  <si>
    <t>雕牌</t>
  </si>
  <si>
    <t>洗衣粉</t>
  </si>
  <si>
    <t>4袋/人/年</t>
  </si>
  <si>
    <t>汰渍洗衣粉2.8KG</t>
  </si>
  <si>
    <t>汰渍</t>
  </si>
  <si>
    <t>洗衣液</t>
  </si>
  <si>
    <t>4桶/人/年</t>
  </si>
  <si>
    <t>奥妙/OMO 洗衣液，全自动含金纺薰衣草3kg</t>
  </si>
  <si>
    <t>奥妙</t>
  </si>
  <si>
    <t>卫生纸</t>
  </si>
  <si>
    <t>1箱（约27卷）/人/年</t>
  </si>
  <si>
    <t>箱</t>
  </si>
  <si>
    <t>维达/Vinda 蓝色经典4层140g卷筒卫生纸，V4069-B 售卖规格：27卷/箱</t>
  </si>
  <si>
    <t>维达</t>
  </si>
  <si>
    <t>有色防护眼镜</t>
  </si>
  <si>
    <t>中方员工9人、几方员工4人、共计13人，24副/人/年</t>
  </si>
  <si>
    <t xml:space="preserve">3M 10435 防护眼镜 </t>
  </si>
  <si>
    <t>领先未来</t>
  </si>
  <si>
    <t>采购用途为维修日常室外切割作业及硫化作业使用</t>
  </si>
  <si>
    <t>电烧水壶</t>
  </si>
  <si>
    <t>1个/人/年，增加10%备用。</t>
  </si>
  <si>
    <t>苏泊尔/SUPOR 烧水壶 SW-17S13A</t>
  </si>
  <si>
    <t>苏泊尔/SUPOR</t>
  </si>
  <si>
    <t>采购用途为员工宿舍使用</t>
  </si>
  <si>
    <t>拖把</t>
  </si>
  <si>
    <t>10L拖布桶(单位：个)</t>
  </si>
  <si>
    <t>尚奇</t>
  </si>
  <si>
    <t>扫帚</t>
  </si>
  <si>
    <t>佳帮手 笤帚簸箕套装 扫把*1 簸箕*1 PP+不锈钢 扫把28*88cm+10cm</t>
  </si>
  <si>
    <t>史丹利</t>
  </si>
  <si>
    <t>2026年采购计划</t>
  </si>
  <si>
    <t>重量/kg</t>
  </si>
  <si>
    <t>体积/cm3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</si>
</sst>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楷体"/>
      <charset val="134"/>
    </font>
    <font>
      <b/>
      <sz val="12"/>
      <color theme="1"/>
      <name val="楷体"/>
      <charset val="134"/>
    </font>
    <font>
      <sz val="12"/>
      <name val="楷体"/>
      <charset val="134"/>
    </font>
    <font>
      <sz val="12"/>
      <color rgb="FF262626"/>
      <name val="楷体"/>
      <charset val="134"/>
    </font>
    <font>
      <sz val="10"/>
      <color theme="1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262626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P21"/>
  <sheetViews>
    <sheetView zoomScale="55" zoomScaleNormal="55" workbookViewId="0">
      <pane ySplit="2" topLeftCell="A3" activePane="bottomLeft" state="frozen"/>
      <selection/>
      <selection pane="bottomLeft" activeCell="P7" sqref="P7"/>
    </sheetView>
  </sheetViews>
  <sheetFormatPr defaultColWidth="8.88333333333333" defaultRowHeight="14.25"/>
  <cols>
    <col min="1" max="1" width="7.725" style="9" customWidth="1"/>
    <col min="2" max="2" width="12.55" style="2" customWidth="1"/>
    <col min="3" max="6" width="16.1333333333333" style="2" customWidth="1"/>
    <col min="7" max="7" width="17.5583333333333" style="2" customWidth="1"/>
    <col min="8" max="8" width="8.225" style="2" customWidth="1"/>
    <col min="9" max="9" width="26" style="2" customWidth="1"/>
    <col min="10" max="10" width="11.8833333333333" style="2" customWidth="1"/>
    <col min="11" max="11" width="25.225" style="2" customWidth="1"/>
    <col min="12" max="13" width="11.5083333333333" style="2" customWidth="1"/>
    <col min="14" max="14" width="8.88333333333333" style="2"/>
    <col min="15" max="15" width="10.025" style="2"/>
    <col min="16" max="16" width="18.5583333333333" style="2" customWidth="1"/>
    <col min="17" max="16384" width="8.88333333333333" style="2"/>
  </cols>
  <sheetData>
    <row r="1" ht="31" customHeight="1" spans="1:1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="2" customFormat="1" ht="28.5" spans="1:16">
      <c r="A2" s="3" t="s">
        <v>1</v>
      </c>
      <c r="B2" s="3" t="s">
        <v>2</v>
      </c>
      <c r="C2" s="3"/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2" t="s">
        <v>13</v>
      </c>
      <c r="O2" s="2" t="s">
        <v>14</v>
      </c>
    </row>
    <row r="3" s="9" customFormat="1" ht="74" customHeight="1" spans="1:16">
      <c r="A3" s="7">
        <v>1</v>
      </c>
      <c r="B3" s="4" t="s">
        <v>15</v>
      </c>
      <c r="C3" s="6" t="s">
        <v>16</v>
      </c>
      <c r="D3" s="16">
        <v>40</v>
      </c>
      <c r="E3" s="16">
        <v>22</v>
      </c>
      <c r="F3" s="16" t="s">
        <v>17</v>
      </c>
      <c r="G3" s="7">
        <v>68</v>
      </c>
      <c r="H3" s="4" t="s">
        <v>18</v>
      </c>
      <c r="I3" s="7" t="s">
        <v>19</v>
      </c>
      <c r="J3" s="7" t="s">
        <v>20</v>
      </c>
      <c r="K3" s="4" t="s">
        <v>21</v>
      </c>
      <c r="L3" s="4">
        <v>31.2</v>
      </c>
      <c r="M3" s="7">
        <f t="shared" ref="M3:M12" si="0">L3*G3</f>
        <v>2121.6</v>
      </c>
      <c r="N3" s="9">
        <v>46.8</v>
      </c>
      <c r="O3" s="9">
        <v>640000</v>
      </c>
    </row>
    <row r="4" s="2" customFormat="1" ht="74" customHeight="1" spans="1:16">
      <c r="A4" s="7">
        <v>2</v>
      </c>
      <c r="B4" s="5"/>
      <c r="C4" s="6" t="s">
        <v>22</v>
      </c>
      <c r="D4" s="6">
        <v>38</v>
      </c>
      <c r="E4" s="6">
        <v>22</v>
      </c>
      <c r="F4" s="6" t="s">
        <v>23</v>
      </c>
      <c r="G4" s="6">
        <v>180</v>
      </c>
      <c r="H4" s="4" t="s">
        <v>24</v>
      </c>
      <c r="I4" s="7" t="s">
        <v>19</v>
      </c>
      <c r="J4" s="6" t="s">
        <v>25</v>
      </c>
      <c r="K4" s="4" t="s">
        <v>26</v>
      </c>
      <c r="L4" s="4">
        <v>18.6</v>
      </c>
      <c r="M4" s="7">
        <f t="shared" si="0"/>
        <v>3348</v>
      </c>
      <c r="N4" s="2">
        <v>34</v>
      </c>
      <c r="O4" s="2">
        <v>200000</v>
      </c>
    </row>
    <row r="5" s="2" customFormat="1" ht="74" customHeight="1" spans="1:16">
      <c r="A5" s="7">
        <v>3</v>
      </c>
      <c r="B5" s="5"/>
      <c r="C5" s="6" t="s">
        <v>27</v>
      </c>
      <c r="D5" s="6">
        <v>38</v>
      </c>
      <c r="E5" s="6">
        <v>22</v>
      </c>
      <c r="F5" s="6" t="s">
        <v>23</v>
      </c>
      <c r="G5" s="6">
        <v>180</v>
      </c>
      <c r="H5" s="4" t="s">
        <v>24</v>
      </c>
      <c r="I5" s="7" t="s">
        <v>19</v>
      </c>
      <c r="J5" s="6" t="s">
        <v>25</v>
      </c>
      <c r="K5" s="4" t="s">
        <v>28</v>
      </c>
      <c r="L5" s="4">
        <v>42.8</v>
      </c>
      <c r="M5" s="7">
        <f t="shared" si="0"/>
        <v>7704</v>
      </c>
      <c r="N5" s="2">
        <v>40</v>
      </c>
      <c r="O5" s="2">
        <v>480000</v>
      </c>
    </row>
    <row r="6" s="2" customFormat="1" ht="86" customHeight="1" spans="1:16">
      <c r="A6" s="7">
        <v>4</v>
      </c>
      <c r="B6" s="5"/>
      <c r="C6" s="8" t="s">
        <v>29</v>
      </c>
      <c r="D6" s="13">
        <v>4</v>
      </c>
      <c r="E6" s="13">
        <v>16</v>
      </c>
      <c r="F6" s="6" t="s">
        <v>30</v>
      </c>
      <c r="G6" s="6">
        <v>480</v>
      </c>
      <c r="H6" s="4" t="s">
        <v>31</v>
      </c>
      <c r="I6" s="7" t="s">
        <v>19</v>
      </c>
      <c r="J6" s="6" t="s">
        <v>32</v>
      </c>
      <c r="K6" s="4" t="s">
        <v>33</v>
      </c>
      <c r="L6" s="4">
        <v>7.4</v>
      </c>
      <c r="M6" s="7">
        <f t="shared" si="0"/>
        <v>3552</v>
      </c>
      <c r="N6" s="2">
        <v>120</v>
      </c>
      <c r="O6" s="2">
        <f>20*10*10*480</f>
        <v>960000</v>
      </c>
    </row>
    <row r="7" s="2" customFormat="1" ht="74" customHeight="1" spans="1:16">
      <c r="A7" s="7">
        <v>5</v>
      </c>
      <c r="B7" s="5"/>
      <c r="C7" s="6" t="s">
        <v>34</v>
      </c>
      <c r="D7" s="6">
        <v>10</v>
      </c>
      <c r="E7" s="6" t="s">
        <v>35</v>
      </c>
      <c r="F7" s="6" t="s">
        <v>36</v>
      </c>
      <c r="G7" s="6">
        <v>12</v>
      </c>
      <c r="H7" s="4" t="s">
        <v>37</v>
      </c>
      <c r="I7" s="7" t="s">
        <v>19</v>
      </c>
      <c r="J7" s="6" t="s">
        <v>38</v>
      </c>
      <c r="K7" s="4" t="s">
        <v>39</v>
      </c>
      <c r="L7" s="4">
        <v>37.73</v>
      </c>
      <c r="M7" s="7">
        <f t="shared" si="0"/>
        <v>452.76</v>
      </c>
      <c r="N7" s="2">
        <v>10</v>
      </c>
      <c r="O7" s="2">
        <v>180000</v>
      </c>
    </row>
    <row r="8" s="2" customFormat="1" ht="74" customHeight="1" spans="1:16">
      <c r="A8" s="7">
        <v>6</v>
      </c>
      <c r="B8" s="5"/>
      <c r="C8" s="6" t="s">
        <v>40</v>
      </c>
      <c r="D8" s="6">
        <v>10</v>
      </c>
      <c r="E8" s="6" t="s">
        <v>35</v>
      </c>
      <c r="F8" s="6" t="s">
        <v>41</v>
      </c>
      <c r="G8" s="6">
        <v>12</v>
      </c>
      <c r="H8" s="4" t="s">
        <v>42</v>
      </c>
      <c r="I8" s="7" t="s">
        <v>19</v>
      </c>
      <c r="J8" s="6" t="s">
        <v>43</v>
      </c>
      <c r="K8" s="4" t="s">
        <v>44</v>
      </c>
      <c r="L8" s="4">
        <v>40</v>
      </c>
      <c r="M8" s="7">
        <f t="shared" si="0"/>
        <v>480</v>
      </c>
      <c r="N8" s="2">
        <v>1</v>
      </c>
      <c r="O8" s="2">
        <v>1125</v>
      </c>
    </row>
    <row r="9" s="9" customFormat="1" ht="58.25" customHeight="1" spans="1:16">
      <c r="A9" s="7">
        <v>7</v>
      </c>
      <c r="B9" s="4"/>
      <c r="C9" s="6" t="s">
        <v>45</v>
      </c>
      <c r="D9" s="6">
        <v>40</v>
      </c>
      <c r="E9" s="6">
        <v>22</v>
      </c>
      <c r="F9" s="6" t="s">
        <v>46</v>
      </c>
      <c r="G9" s="6">
        <v>68</v>
      </c>
      <c r="H9" s="6" t="s">
        <v>47</v>
      </c>
      <c r="I9" s="6" t="s">
        <v>48</v>
      </c>
      <c r="J9" s="6" t="s">
        <v>49</v>
      </c>
      <c r="K9" s="6" t="s">
        <v>50</v>
      </c>
      <c r="L9" s="6">
        <v>102.42</v>
      </c>
      <c r="M9" s="7">
        <f t="shared" si="0"/>
        <v>6964.56</v>
      </c>
      <c r="N9" s="9">
        <f>48+46+30</f>
        <v>124</v>
      </c>
      <c r="O9" s="9">
        <f>180000+172500+112500</f>
        <v>465000</v>
      </c>
      <c r="P9" s="17"/>
    </row>
    <row r="10" s="9" customFormat="1" ht="74" customHeight="1" spans="1:16">
      <c r="A10" s="7">
        <v>8</v>
      </c>
      <c r="B10" s="4"/>
      <c r="C10" s="6" t="s">
        <v>51</v>
      </c>
      <c r="D10" s="6">
        <v>40</v>
      </c>
      <c r="E10" s="6">
        <v>22</v>
      </c>
      <c r="F10" s="6" t="s">
        <v>52</v>
      </c>
      <c r="G10" s="6">
        <v>68</v>
      </c>
      <c r="H10" s="6" t="s">
        <v>31</v>
      </c>
      <c r="I10" s="6" t="s">
        <v>53</v>
      </c>
      <c r="J10" s="6" t="s">
        <v>54</v>
      </c>
      <c r="K10" s="4" t="s">
        <v>55</v>
      </c>
      <c r="L10" s="4">
        <v>80.04</v>
      </c>
      <c r="M10" s="7">
        <f t="shared" si="0"/>
        <v>5442.72</v>
      </c>
      <c r="N10" s="9">
        <v>42.6</v>
      </c>
      <c r="O10" s="9">
        <v>3408000</v>
      </c>
    </row>
    <row r="11" s="9" customFormat="1" ht="74" customHeight="1" spans="1:16">
      <c r="A11" s="7">
        <v>9</v>
      </c>
      <c r="B11" s="4"/>
      <c r="C11" s="4" t="s">
        <v>56</v>
      </c>
      <c r="D11" s="4">
        <v>40</v>
      </c>
      <c r="E11" s="4">
        <v>22</v>
      </c>
      <c r="F11" s="6" t="s">
        <v>57</v>
      </c>
      <c r="G11" s="6">
        <v>229</v>
      </c>
      <c r="H11" s="4" t="s">
        <v>58</v>
      </c>
      <c r="I11" s="4" t="s">
        <v>59</v>
      </c>
      <c r="J11" s="4" t="s">
        <v>60</v>
      </c>
      <c r="K11" s="4" t="s">
        <v>61</v>
      </c>
      <c r="L11" s="4">
        <v>132</v>
      </c>
      <c r="M11" s="7">
        <f t="shared" si="0"/>
        <v>30228</v>
      </c>
      <c r="N11" s="9">
        <v>160</v>
      </c>
      <c r="O11" s="9">
        <v>1500000</v>
      </c>
    </row>
    <row r="12" s="9" customFormat="1" ht="97" customHeight="1" spans="1:16">
      <c r="A12" s="7">
        <v>10</v>
      </c>
      <c r="B12" s="4"/>
      <c r="C12" s="4" t="s">
        <v>62</v>
      </c>
      <c r="D12" s="4">
        <v>40</v>
      </c>
      <c r="E12" s="4">
        <v>22</v>
      </c>
      <c r="F12" s="6" t="s">
        <v>63</v>
      </c>
      <c r="G12" s="6">
        <v>183</v>
      </c>
      <c r="H12" s="4" t="s">
        <v>31</v>
      </c>
      <c r="I12" s="4" t="s">
        <v>64</v>
      </c>
      <c r="J12" s="4" t="s">
        <v>60</v>
      </c>
      <c r="K12" s="4" t="s">
        <v>65</v>
      </c>
      <c r="L12" s="4">
        <v>168</v>
      </c>
      <c r="M12" s="7">
        <f t="shared" si="0"/>
        <v>30744</v>
      </c>
      <c r="N12" s="9">
        <v>300</v>
      </c>
      <c r="O12" s="9">
        <v>3600000</v>
      </c>
    </row>
    <row r="13" s="2" customFormat="1" ht="27.75" customHeight="1" spans="1:16">
      <c r="A13" s="9"/>
      <c r="C13" s="9"/>
      <c r="D13" s="9"/>
      <c r="E13" s="9"/>
      <c r="F13" s="9"/>
      <c r="G13" s="9"/>
      <c r="H13" s="9"/>
      <c r="I13" s="9"/>
      <c r="J13" s="9"/>
      <c r="K13" s="9"/>
      <c r="L13" s="2" t="s">
        <v>66</v>
      </c>
      <c r="M13" s="2">
        <f>SUM(M3:M12)</f>
        <v>91037.64</v>
      </c>
      <c r="N13" s="2">
        <f>SUM(N3:N12)</f>
        <v>878.4</v>
      </c>
      <c r="O13" s="2">
        <f>SUM(O3:O12)</f>
        <v>11434125</v>
      </c>
    </row>
    <row r="14" s="2" customFormat="1" spans="1:16">
      <c r="A14" s="9"/>
      <c r="C14" s="9"/>
      <c r="D14" s="9"/>
      <c r="E14" s="9"/>
      <c r="F14" s="9"/>
      <c r="G14" s="9"/>
      <c r="H14" s="9"/>
      <c r="I14" s="9"/>
      <c r="J14" s="9"/>
      <c r="K14" s="9"/>
    </row>
    <row r="15" s="2" customFormat="1" spans="1:16">
      <c r="A15" s="9"/>
      <c r="C15" s="9"/>
      <c r="D15" s="9"/>
      <c r="E15" s="9"/>
      <c r="F15" s="9"/>
      <c r="G15" s="9"/>
      <c r="H15" s="9"/>
      <c r="I15" s="9"/>
      <c r="J15" s="9"/>
      <c r="K15" s="9"/>
    </row>
    <row r="16" s="2" customFormat="1" spans="1:16">
      <c r="A16" s="9"/>
      <c r="C16" s="9"/>
      <c r="D16" s="9"/>
      <c r="E16" s="9"/>
      <c r="F16" s="9"/>
      <c r="G16" s="9"/>
      <c r="H16" s="9"/>
      <c r="I16" s="9"/>
      <c r="J16" s="9"/>
      <c r="K16" s="9"/>
    </row>
    <row r="17" s="2" customFormat="1" spans="1:11">
      <c r="A17" s="9"/>
      <c r="C17" s="9"/>
      <c r="D17" s="9"/>
      <c r="E17" s="9"/>
      <c r="F17" s="9"/>
      <c r="G17" s="9"/>
      <c r="H17" s="9"/>
      <c r="I17" s="9"/>
      <c r="J17" s="9"/>
      <c r="K17" s="9"/>
    </row>
    <row r="18" s="2" customFormat="1" spans="1:11">
      <c r="A18" s="9"/>
      <c r="C18" s="9"/>
      <c r="D18" s="9"/>
      <c r="E18" s="9"/>
      <c r="F18" s="9"/>
      <c r="G18" s="9"/>
      <c r="H18" s="9"/>
      <c r="I18" s="9"/>
      <c r="J18" s="9"/>
      <c r="K18" s="9"/>
    </row>
    <row r="19" s="2" customFormat="1" spans="1:11">
      <c r="A19" s="9"/>
      <c r="C19" s="9"/>
      <c r="D19" s="9"/>
      <c r="E19" s="9"/>
      <c r="F19" s="9"/>
      <c r="G19" s="9"/>
      <c r="H19" s="9"/>
      <c r="I19" s="9"/>
      <c r="J19" s="9"/>
      <c r="K19" s="9"/>
    </row>
    <row r="20" s="2" customFormat="1" spans="1:11">
      <c r="A20" s="9"/>
    </row>
    <row r="21" s="2" customFormat="1" spans="1:11">
      <c r="A21" s="9"/>
    </row>
  </sheetData>
  <mergeCells count="3">
    <mergeCell ref="A1:M1"/>
    <mergeCell ref="B2:C2"/>
    <mergeCell ref="B3:B12"/>
  </mergeCells>
  <pageMargins left="0.75" right="0.75" top="1" bottom="1" header="0.5" footer="0.5"/>
  <pageSetup paperSize="9" scale="52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P31"/>
  <sheetViews>
    <sheetView showGridLines="0" tabSelected="1" zoomScale="70" zoomScaleNormal="70" workbookViewId="0">
      <pane ySplit="2" topLeftCell="A3" activePane="bottomLeft" state="frozen"/>
      <selection/>
      <selection pane="bottomLeft" activeCell="A1" sqref="A1:L1"/>
    </sheetView>
  </sheetViews>
  <sheetFormatPr defaultColWidth="8.88333333333333" defaultRowHeight="14.25"/>
  <cols>
    <col min="1" max="1" width="5.13333333333333" style="9" customWidth="1"/>
    <col min="2" max="2" width="8.88333333333333" style="2"/>
    <col min="3" max="3" width="15.5583333333333" style="2" customWidth="1"/>
    <col min="4" max="4" width="14.1083333333333" style="2" customWidth="1"/>
    <col min="5" max="5" width="16.1333333333333" style="2" customWidth="1"/>
    <col min="6" max="6" width="10.775" style="2" customWidth="1"/>
    <col min="7" max="7" width="9.10833333333333" style="2" customWidth="1"/>
    <col min="8" max="8" width="27.775" style="2" customWidth="1"/>
    <col min="9" max="9" width="11.8833333333333" style="2" customWidth="1"/>
    <col min="10" max="10" width="29.875" style="2" customWidth="1"/>
    <col min="11" max="12" width="11.5083333333333" style="2" customWidth="1"/>
    <col min="13" max="13" width="8.88333333333333" style="2"/>
    <col min="14" max="14" width="10.025" style="2"/>
    <col min="15" max="16384" width="8.88333333333333" style="2"/>
  </cols>
  <sheetData>
    <row r="1" ht="29" customHeight="1" spans="1:16">
      <c r="A1" s="1" t="s">
        <v>67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="2" customFormat="1" ht="36" customHeight="1" spans="1:16">
      <c r="A2" s="3" t="s">
        <v>68</v>
      </c>
      <c r="B2" s="3" t="s">
        <v>2</v>
      </c>
      <c r="C2" s="3"/>
      <c r="D2" s="3" t="s">
        <v>69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70</v>
      </c>
      <c r="K2" s="3" t="s">
        <v>11</v>
      </c>
      <c r="L2" s="3" t="s">
        <v>12</v>
      </c>
      <c r="M2" s="2" t="s">
        <v>13</v>
      </c>
      <c r="N2" s="2" t="s">
        <v>14</v>
      </c>
    </row>
    <row r="3" s="2" customFormat="1" ht="74" customHeight="1" spans="1:16">
      <c r="A3" s="4">
        <v>1</v>
      </c>
      <c r="B3" s="5" t="s">
        <v>71</v>
      </c>
      <c r="C3" s="4" t="s">
        <v>72</v>
      </c>
      <c r="D3" s="6" t="s">
        <v>35</v>
      </c>
      <c r="E3" s="6" t="s">
        <v>73</v>
      </c>
      <c r="F3" s="4">
        <v>5</v>
      </c>
      <c r="G3" s="4" t="s">
        <v>74</v>
      </c>
      <c r="H3" s="4" t="s">
        <v>75</v>
      </c>
      <c r="I3" s="4" t="s">
        <v>76</v>
      </c>
      <c r="J3" s="4" t="s">
        <v>77</v>
      </c>
      <c r="K3" s="4">
        <v>16.61</v>
      </c>
      <c r="L3" s="7">
        <f t="shared" ref="L3:L12" si="0">K3*F3</f>
        <v>83.05</v>
      </c>
      <c r="M3" s="2">
        <v>1</v>
      </c>
      <c r="N3" s="2">
        <v>1080</v>
      </c>
    </row>
    <row r="4" s="2" customFormat="1" ht="74" customHeight="1" spans="1:16">
      <c r="A4" s="4">
        <v>2</v>
      </c>
      <c r="B4" s="5"/>
      <c r="C4" s="4" t="s">
        <v>72</v>
      </c>
      <c r="D4" s="6" t="s">
        <v>35</v>
      </c>
      <c r="E4" s="6"/>
      <c r="F4" s="4">
        <v>5</v>
      </c>
      <c r="G4" s="4" t="s">
        <v>74</v>
      </c>
      <c r="H4" s="4" t="s">
        <v>78</v>
      </c>
      <c r="I4" s="4" t="s">
        <v>76</v>
      </c>
      <c r="J4" s="4" t="s">
        <v>77</v>
      </c>
      <c r="K4" s="4">
        <v>12.1</v>
      </c>
      <c r="L4" s="7">
        <f t="shared" si="0"/>
        <v>60.5</v>
      </c>
      <c r="M4" s="2">
        <v>1</v>
      </c>
      <c r="N4" s="2">
        <v>1080</v>
      </c>
    </row>
    <row r="5" s="2" customFormat="1" ht="74" customHeight="1" spans="1:16">
      <c r="A5" s="4">
        <v>3</v>
      </c>
      <c r="B5" s="5"/>
      <c r="C5" s="6" t="s">
        <v>79</v>
      </c>
      <c r="D5" s="6" t="s">
        <v>35</v>
      </c>
      <c r="E5" s="6"/>
      <c r="F5" s="4">
        <v>5</v>
      </c>
      <c r="G5" s="4" t="s">
        <v>80</v>
      </c>
      <c r="H5" s="4" t="s">
        <v>81</v>
      </c>
      <c r="I5" s="4" t="s">
        <v>76</v>
      </c>
      <c r="J5" s="4" t="s">
        <v>77</v>
      </c>
      <c r="K5" s="4">
        <v>3.6</v>
      </c>
      <c r="L5" s="7">
        <f t="shared" si="0"/>
        <v>18</v>
      </c>
      <c r="M5" s="2">
        <v>3</v>
      </c>
      <c r="N5" s="2">
        <v>1800</v>
      </c>
    </row>
    <row r="6" s="2" customFormat="1" ht="74" customHeight="1" spans="1:16">
      <c r="A6" s="4">
        <v>4</v>
      </c>
      <c r="B6" s="5"/>
      <c r="C6" s="6" t="s">
        <v>82</v>
      </c>
      <c r="D6" s="6" t="s">
        <v>35</v>
      </c>
      <c r="E6" s="6"/>
      <c r="F6" s="4">
        <v>10</v>
      </c>
      <c r="G6" s="4" t="s">
        <v>24</v>
      </c>
      <c r="H6" s="4" t="s">
        <v>83</v>
      </c>
      <c r="I6" s="4" t="s">
        <v>76</v>
      </c>
      <c r="J6" s="4" t="s">
        <v>77</v>
      </c>
      <c r="K6" s="4">
        <v>18.52</v>
      </c>
      <c r="L6" s="7">
        <f t="shared" si="0"/>
        <v>185.2</v>
      </c>
      <c r="M6" s="2">
        <v>10</v>
      </c>
      <c r="N6" s="2">
        <v>45000</v>
      </c>
    </row>
    <row r="7" s="2" customFormat="1" ht="74" customHeight="1" spans="1:16">
      <c r="A7" s="4">
        <v>5</v>
      </c>
      <c r="B7" s="5"/>
      <c r="C7" s="4" t="s">
        <v>84</v>
      </c>
      <c r="D7" s="8" t="s">
        <v>35</v>
      </c>
      <c r="E7" s="6"/>
      <c r="F7" s="4">
        <v>1</v>
      </c>
      <c r="G7" s="4" t="s">
        <v>74</v>
      </c>
      <c r="H7" s="4" t="s">
        <v>85</v>
      </c>
      <c r="I7" s="4" t="s">
        <v>86</v>
      </c>
      <c r="J7" s="4" t="s">
        <v>87</v>
      </c>
      <c r="K7" s="4">
        <v>92</v>
      </c>
      <c r="L7" s="7">
        <f t="shared" si="0"/>
        <v>92</v>
      </c>
      <c r="M7" s="2">
        <v>1</v>
      </c>
      <c r="N7" s="2">
        <v>216</v>
      </c>
    </row>
    <row r="8" s="2" customFormat="1" ht="74" customHeight="1" spans="1:16">
      <c r="A8" s="4">
        <v>6</v>
      </c>
      <c r="B8" s="5"/>
      <c r="C8" s="4" t="s">
        <v>84</v>
      </c>
      <c r="D8" s="6" t="s">
        <v>35</v>
      </c>
      <c r="E8" s="6"/>
      <c r="F8" s="4">
        <v>1</v>
      </c>
      <c r="G8" s="4" t="s">
        <v>74</v>
      </c>
      <c r="H8" s="4" t="s">
        <v>88</v>
      </c>
      <c r="I8" s="4" t="s">
        <v>86</v>
      </c>
      <c r="J8" s="4" t="s">
        <v>87</v>
      </c>
      <c r="K8" s="4">
        <v>92</v>
      </c>
      <c r="L8" s="7">
        <f t="shared" si="0"/>
        <v>92</v>
      </c>
      <c r="M8" s="2">
        <v>1</v>
      </c>
      <c r="N8" s="2">
        <v>216</v>
      </c>
    </row>
    <row r="9" s="2" customFormat="1" ht="74" customHeight="1" spans="1:16">
      <c r="A9" s="4">
        <v>7</v>
      </c>
      <c r="B9" s="5"/>
      <c r="C9" s="4" t="s">
        <v>89</v>
      </c>
      <c r="D9" s="6" t="s">
        <v>35</v>
      </c>
      <c r="E9" s="6"/>
      <c r="F9" s="4">
        <v>10</v>
      </c>
      <c r="G9" s="4" t="s">
        <v>90</v>
      </c>
      <c r="H9" s="4" t="s">
        <v>91</v>
      </c>
      <c r="I9" s="4" t="s">
        <v>92</v>
      </c>
      <c r="J9" s="6" t="s">
        <v>77</v>
      </c>
      <c r="K9" s="4">
        <v>8.8</v>
      </c>
      <c r="L9" s="7">
        <f t="shared" si="0"/>
        <v>88</v>
      </c>
      <c r="M9" s="2">
        <v>1</v>
      </c>
      <c r="N9" s="2">
        <v>1520</v>
      </c>
    </row>
    <row r="10" s="2" customFormat="1" ht="74" customHeight="1" spans="1:16">
      <c r="A10" s="4">
        <v>8</v>
      </c>
      <c r="B10" s="5"/>
      <c r="C10" s="4" t="s">
        <v>93</v>
      </c>
      <c r="D10" s="6" t="s">
        <v>35</v>
      </c>
      <c r="E10" s="6"/>
      <c r="F10" s="4">
        <v>1</v>
      </c>
      <c r="G10" s="4" t="s">
        <v>74</v>
      </c>
      <c r="H10" s="4" t="s">
        <v>94</v>
      </c>
      <c r="I10" s="4" t="s">
        <v>95</v>
      </c>
      <c r="J10" s="6" t="s">
        <v>77</v>
      </c>
      <c r="K10" s="4">
        <v>2</v>
      </c>
      <c r="L10" s="7">
        <f t="shared" si="0"/>
        <v>2</v>
      </c>
      <c r="M10" s="2">
        <v>2</v>
      </c>
      <c r="N10" s="2">
        <v>2652</v>
      </c>
    </row>
    <row r="11" s="9" customFormat="1" ht="74" customHeight="1" spans="1:16">
      <c r="A11" s="4">
        <v>9</v>
      </c>
      <c r="B11" s="5"/>
      <c r="C11" s="6" t="s">
        <v>96</v>
      </c>
      <c r="D11" s="4" t="s">
        <v>35</v>
      </c>
      <c r="E11" s="6"/>
      <c r="F11" s="4">
        <v>20</v>
      </c>
      <c r="G11" s="4" t="s">
        <v>97</v>
      </c>
      <c r="H11" s="4" t="s">
        <v>98</v>
      </c>
      <c r="I11" s="4" t="s">
        <v>99</v>
      </c>
      <c r="J11" s="6" t="s">
        <v>77</v>
      </c>
      <c r="K11" s="4">
        <v>25</v>
      </c>
      <c r="L11" s="7">
        <f t="shared" si="0"/>
        <v>500</v>
      </c>
      <c r="M11" s="2">
        <v>20</v>
      </c>
      <c r="N11" s="9">
        <v>319200</v>
      </c>
      <c r="P11" s="2"/>
    </row>
    <row r="12" s="9" customFormat="1" ht="74" customHeight="1" spans="1:16">
      <c r="A12" s="4">
        <v>10</v>
      </c>
      <c r="B12" s="5"/>
      <c r="C12" s="6" t="s">
        <v>100</v>
      </c>
      <c r="D12" s="6" t="s">
        <v>35</v>
      </c>
      <c r="E12" s="6"/>
      <c r="F12" s="4">
        <v>10</v>
      </c>
      <c r="G12" s="4" t="s">
        <v>101</v>
      </c>
      <c r="H12" s="4" t="s">
        <v>102</v>
      </c>
      <c r="I12" s="4" t="s">
        <v>76</v>
      </c>
      <c r="J12" s="6" t="s">
        <v>103</v>
      </c>
      <c r="K12" s="4">
        <v>12.64</v>
      </c>
      <c r="L12" s="7">
        <f t="shared" si="0"/>
        <v>126.4</v>
      </c>
      <c r="M12" s="9">
        <v>8</v>
      </c>
      <c r="N12" s="9">
        <v>30000</v>
      </c>
      <c r="P12" s="2"/>
    </row>
    <row r="13" s="9" customFormat="1" ht="33" customHeight="1" spans="1:16">
      <c r="A13" s="10"/>
      <c r="B13" s="11"/>
      <c r="D13" s="12"/>
      <c r="E13" s="12"/>
      <c r="F13" s="10"/>
      <c r="G13" s="10"/>
      <c r="H13" s="10"/>
      <c r="I13" s="10"/>
      <c r="J13" s="10"/>
      <c r="K13" s="10"/>
      <c r="L13" s="10">
        <f>SUM(L3:L12)</f>
        <v>1247.15</v>
      </c>
      <c r="M13" s="2">
        <f>SUM(M3:M12)</f>
        <v>48</v>
      </c>
      <c r="N13" s="9">
        <f>SUM(N3:N12)</f>
        <v>402764</v>
      </c>
    </row>
    <row r="14" s="9" customFormat="1" ht="20" customHeight="1" spans="1:16">
      <c r="A14" s="10"/>
      <c r="B14" s="11"/>
      <c r="C14" s="10"/>
      <c r="D14" s="12"/>
      <c r="E14" s="12"/>
      <c r="F14" s="10"/>
      <c r="G14" s="10"/>
      <c r="H14" s="10"/>
      <c r="I14" s="10"/>
      <c r="J14" s="10"/>
      <c r="K14" s="10"/>
      <c r="L14" s="10"/>
    </row>
    <row r="15" s="9" customFormat="1" ht="74" customHeight="1" spans="1:16">
      <c r="A15" s="4">
        <v>11</v>
      </c>
      <c r="B15" s="14" t="s">
        <v>104</v>
      </c>
      <c r="C15" s="4" t="s">
        <v>105</v>
      </c>
      <c r="D15" s="6">
        <v>40</v>
      </c>
      <c r="E15" s="6" t="s">
        <v>106</v>
      </c>
      <c r="F15" s="4">
        <v>160</v>
      </c>
      <c r="G15" s="4" t="s">
        <v>107</v>
      </c>
      <c r="H15" s="4" t="s">
        <v>108</v>
      </c>
      <c r="I15" s="4" t="s">
        <v>109</v>
      </c>
      <c r="J15" s="4" t="s">
        <v>87</v>
      </c>
      <c r="K15" s="4">
        <v>46.33</v>
      </c>
      <c r="L15" s="4">
        <f t="shared" ref="L15:L23" si="1">K15*F15</f>
        <v>7412.8</v>
      </c>
      <c r="M15" s="9">
        <v>120</v>
      </c>
      <c r="N15" s="9">
        <v>160000</v>
      </c>
    </row>
    <row r="16" s="9" customFormat="1" ht="74" customHeight="1" spans="1:16">
      <c r="A16" s="4">
        <v>12</v>
      </c>
      <c r="B16" s="15"/>
      <c r="C16" s="4" t="s">
        <v>110</v>
      </c>
      <c r="D16" s="6">
        <v>40</v>
      </c>
      <c r="E16" s="6" t="s">
        <v>106</v>
      </c>
      <c r="F16" s="7">
        <v>160</v>
      </c>
      <c r="G16" s="4" t="s">
        <v>107</v>
      </c>
      <c r="H16" s="4" t="s">
        <v>111</v>
      </c>
      <c r="I16" s="7" t="s">
        <v>112</v>
      </c>
      <c r="J16" s="4" t="s">
        <v>87</v>
      </c>
      <c r="K16" s="4">
        <v>59</v>
      </c>
      <c r="L16" s="7">
        <f t="shared" si="1"/>
        <v>9440</v>
      </c>
      <c r="M16" s="9">
        <v>130</v>
      </c>
      <c r="N16" s="9">
        <v>160000</v>
      </c>
    </row>
    <row r="17" s="9" customFormat="1" ht="74" customHeight="1" spans="1:14">
      <c r="A17" s="4">
        <v>13</v>
      </c>
      <c r="B17" s="15"/>
      <c r="C17" s="4" t="s">
        <v>113</v>
      </c>
      <c r="D17" s="6">
        <v>40</v>
      </c>
      <c r="E17" s="6" t="s">
        <v>114</v>
      </c>
      <c r="F17" s="16">
        <v>320</v>
      </c>
      <c r="G17" s="6" t="s">
        <v>115</v>
      </c>
      <c r="H17" s="6" t="s">
        <v>116</v>
      </c>
      <c r="I17" s="7" t="s">
        <v>117</v>
      </c>
      <c r="J17" s="4" t="s">
        <v>87</v>
      </c>
      <c r="K17" s="4">
        <v>12.67</v>
      </c>
      <c r="L17" s="7">
        <f t="shared" si="1"/>
        <v>4054.4</v>
      </c>
      <c r="M17" s="9">
        <v>4</v>
      </c>
      <c r="N17" s="9">
        <v>640000</v>
      </c>
    </row>
    <row r="18" s="9" customFormat="1" ht="74" customHeight="1" spans="1:14">
      <c r="A18" s="4">
        <v>14</v>
      </c>
      <c r="B18" s="15"/>
      <c r="C18" s="4" t="s">
        <v>118</v>
      </c>
      <c r="D18" s="6">
        <v>40</v>
      </c>
      <c r="E18" s="6" t="s">
        <v>119</v>
      </c>
      <c r="F18" s="7">
        <v>80</v>
      </c>
      <c r="G18" s="4" t="s">
        <v>120</v>
      </c>
      <c r="H18" s="4" t="s">
        <v>121</v>
      </c>
      <c r="I18" s="7" t="s">
        <v>122</v>
      </c>
      <c r="J18" s="4" t="s">
        <v>87</v>
      </c>
      <c r="K18" s="4">
        <v>12.67</v>
      </c>
      <c r="L18" s="7">
        <f t="shared" si="1"/>
        <v>1013.6</v>
      </c>
      <c r="M18" s="9">
        <v>30</v>
      </c>
      <c r="N18" s="9">
        <v>30000</v>
      </c>
    </row>
    <row r="19" s="9" customFormat="1" ht="74" customHeight="1" spans="1:14">
      <c r="A19" s="4">
        <v>15</v>
      </c>
      <c r="B19" s="15"/>
      <c r="C19" s="4" t="s">
        <v>123</v>
      </c>
      <c r="D19" s="6">
        <v>40</v>
      </c>
      <c r="E19" s="6" t="s">
        <v>119</v>
      </c>
      <c r="F19" s="7">
        <v>160</v>
      </c>
      <c r="G19" s="4" t="s">
        <v>120</v>
      </c>
      <c r="H19" s="4" t="s">
        <v>124</v>
      </c>
      <c r="I19" s="7" t="s">
        <v>125</v>
      </c>
      <c r="J19" s="4" t="s">
        <v>87</v>
      </c>
      <c r="K19" s="4">
        <v>5.53</v>
      </c>
      <c r="L19" s="7">
        <f t="shared" si="1"/>
        <v>884.8</v>
      </c>
      <c r="M19" s="9">
        <v>30</v>
      </c>
      <c r="N19" s="9">
        <v>60000</v>
      </c>
    </row>
    <row r="20" s="9" customFormat="1" ht="74" customHeight="1" spans="1:14">
      <c r="A20" s="4">
        <v>16</v>
      </c>
      <c r="B20" s="15"/>
      <c r="C20" s="6" t="s">
        <v>126</v>
      </c>
      <c r="D20" s="6">
        <v>40</v>
      </c>
      <c r="E20" s="6" t="s">
        <v>127</v>
      </c>
      <c r="F20" s="7">
        <v>160</v>
      </c>
      <c r="G20" s="4" t="s">
        <v>101</v>
      </c>
      <c r="H20" s="4" t="s">
        <v>128</v>
      </c>
      <c r="I20" s="7" t="s">
        <v>129</v>
      </c>
      <c r="J20" s="4" t="s">
        <v>87</v>
      </c>
      <c r="K20" s="4">
        <v>29</v>
      </c>
      <c r="L20" s="7">
        <f t="shared" si="1"/>
        <v>4640</v>
      </c>
      <c r="M20" s="9">
        <v>230</v>
      </c>
      <c r="N20" s="9">
        <v>4770000</v>
      </c>
    </row>
    <row r="21" s="9" customFormat="1" ht="74" customHeight="1" spans="1:14">
      <c r="A21" s="4">
        <v>17</v>
      </c>
      <c r="B21" s="15"/>
      <c r="C21" s="6" t="s">
        <v>130</v>
      </c>
      <c r="D21" s="6">
        <v>40</v>
      </c>
      <c r="E21" s="6" t="s">
        <v>131</v>
      </c>
      <c r="F21" s="7">
        <v>160</v>
      </c>
      <c r="G21" s="4" t="s">
        <v>80</v>
      </c>
      <c r="H21" s="4" t="s">
        <v>132</v>
      </c>
      <c r="I21" s="7" t="s">
        <v>133</v>
      </c>
      <c r="J21" s="4" t="s">
        <v>87</v>
      </c>
      <c r="K21" s="4">
        <v>44.97</v>
      </c>
      <c r="L21" s="7">
        <f t="shared" si="1"/>
        <v>7195.2</v>
      </c>
      <c r="M21" s="9">
        <v>480</v>
      </c>
      <c r="N21" s="9">
        <v>1600000</v>
      </c>
    </row>
    <row r="22" s="9" customFormat="1" ht="74" customHeight="1" spans="1:14">
      <c r="A22" s="4">
        <v>18</v>
      </c>
      <c r="B22" s="15"/>
      <c r="C22" s="6" t="s">
        <v>134</v>
      </c>
      <c r="D22" s="6">
        <v>40</v>
      </c>
      <c r="E22" s="6" t="s">
        <v>135</v>
      </c>
      <c r="F22" s="7">
        <v>40</v>
      </c>
      <c r="G22" s="4" t="s">
        <v>136</v>
      </c>
      <c r="H22" s="4" t="s">
        <v>137</v>
      </c>
      <c r="I22" s="7" t="s">
        <v>138</v>
      </c>
      <c r="J22" s="4" t="s">
        <v>87</v>
      </c>
      <c r="K22" s="4">
        <v>64.52</v>
      </c>
      <c r="L22" s="7">
        <f t="shared" si="1"/>
        <v>2580.8</v>
      </c>
      <c r="M22" s="9">
        <v>182</v>
      </c>
      <c r="N22" s="9">
        <v>2502236</v>
      </c>
    </row>
    <row r="23" s="2" customFormat="1" ht="64" customHeight="1" spans="1:14">
      <c r="A23" s="4">
        <v>19</v>
      </c>
      <c r="B23" s="15"/>
      <c r="C23" s="4" t="s">
        <v>139</v>
      </c>
      <c r="D23" s="9">
        <v>13</v>
      </c>
      <c r="E23" s="4" t="s">
        <v>140</v>
      </c>
      <c r="F23" s="4">
        <v>312</v>
      </c>
      <c r="G23" s="5" t="s">
        <v>42</v>
      </c>
      <c r="H23" s="5" t="s">
        <v>141</v>
      </c>
      <c r="I23" s="5" t="s">
        <v>142</v>
      </c>
      <c r="J23" s="4" t="s">
        <v>143</v>
      </c>
      <c r="K23" s="5">
        <v>29</v>
      </c>
      <c r="L23" s="5">
        <f t="shared" si="1"/>
        <v>9048</v>
      </c>
      <c r="M23" s="2">
        <v>9</v>
      </c>
      <c r="N23" s="2">
        <v>150000</v>
      </c>
    </row>
    <row r="24" s="2" customFormat="1" ht="34" customHeight="1" spans="1:14">
      <c r="A24" s="4">
        <v>20</v>
      </c>
      <c r="B24" s="15"/>
      <c r="C24" s="6" t="s">
        <v>144</v>
      </c>
      <c r="D24" s="6">
        <v>40</v>
      </c>
      <c r="E24" s="4" t="s">
        <v>145</v>
      </c>
      <c r="F24" s="4">
        <v>44</v>
      </c>
      <c r="G24" s="4" t="s">
        <v>37</v>
      </c>
      <c r="H24" s="4" t="s">
        <v>146</v>
      </c>
      <c r="I24" s="4" t="s">
        <v>147</v>
      </c>
      <c r="J24" s="6" t="s">
        <v>148</v>
      </c>
      <c r="K24" s="4">
        <v>99</v>
      </c>
      <c r="L24" s="4">
        <f t="shared" ref="L24:L26" si="2">K24*F24</f>
        <v>4356</v>
      </c>
      <c r="M24" s="2">
        <v>40</v>
      </c>
      <c r="N24" s="2">
        <v>1006250</v>
      </c>
    </row>
    <row r="25" s="2" customFormat="1" ht="34" customHeight="1" spans="1:14">
      <c r="A25" s="4">
        <v>21</v>
      </c>
      <c r="B25" s="15"/>
      <c r="C25" s="4" t="s">
        <v>149</v>
      </c>
      <c r="D25" s="6">
        <v>40</v>
      </c>
      <c r="E25" s="4" t="s">
        <v>145</v>
      </c>
      <c r="F25" s="4">
        <v>44</v>
      </c>
      <c r="G25" s="4" t="s">
        <v>90</v>
      </c>
      <c r="H25" s="4" t="s">
        <v>150</v>
      </c>
      <c r="I25" s="4" t="s">
        <v>151</v>
      </c>
      <c r="J25" s="6" t="s">
        <v>148</v>
      </c>
      <c r="K25" s="4">
        <v>60</v>
      </c>
      <c r="L25" s="4">
        <f t="shared" si="2"/>
        <v>2640</v>
      </c>
      <c r="M25" s="2">
        <v>78.5</v>
      </c>
      <c r="N25" s="2">
        <v>1283100</v>
      </c>
    </row>
    <row r="26" s="2" customFormat="1" ht="42.75" spans="1:14">
      <c r="A26" s="4">
        <v>22</v>
      </c>
      <c r="B26" s="7"/>
      <c r="C26" s="4" t="s">
        <v>152</v>
      </c>
      <c r="D26" s="6">
        <v>40</v>
      </c>
      <c r="E26" s="4" t="s">
        <v>145</v>
      </c>
      <c r="F26" s="4">
        <v>44</v>
      </c>
      <c r="G26" s="4" t="s">
        <v>90</v>
      </c>
      <c r="H26" s="4" t="s">
        <v>153</v>
      </c>
      <c r="I26" s="4" t="s">
        <v>154</v>
      </c>
      <c r="J26" s="6" t="s">
        <v>148</v>
      </c>
      <c r="K26" s="4">
        <v>39.9</v>
      </c>
      <c r="L26" s="4">
        <f t="shared" si="2"/>
        <v>1755.6</v>
      </c>
      <c r="M26" s="2">
        <v>50</v>
      </c>
      <c r="N26" s="2">
        <v>1232000</v>
      </c>
    </row>
    <row r="27" s="2" customFormat="1" spans="1:14">
      <c r="A27" s="9"/>
      <c r="L27" s="2">
        <f>SUM(L15:L26)</f>
        <v>55021.2</v>
      </c>
      <c r="M27" s="2">
        <f>SUM(M15:M26)</f>
        <v>1383.5</v>
      </c>
      <c r="N27" s="2">
        <f>SUM(N15:N26)</f>
        <v>13593586</v>
      </c>
    </row>
    <row r="28" s="2" customFormat="1" spans="1:14">
      <c r="A28" s="9"/>
    </row>
    <row r="29" s="2" customFormat="1" spans="1:14">
      <c r="A29" s="9"/>
    </row>
    <row r="30" s="2" customFormat="1" spans="1:14">
      <c r="A30" s="9"/>
    </row>
    <row r="31" s="2" customFormat="1" spans="1:14">
      <c r="A31" s="9"/>
    </row>
  </sheetData>
  <mergeCells count="5">
    <mergeCell ref="A1:L1"/>
    <mergeCell ref="B2:C2"/>
    <mergeCell ref="B3:B12"/>
    <mergeCell ref="B15:B26"/>
    <mergeCell ref="E3:E12"/>
  </mergeCells>
  <pageMargins left="0.75" right="0.75" top="1" bottom="1" header="0.5" footer="0.5"/>
  <pageSetup paperSize="9" scale="42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9"/>
  <sheetViews>
    <sheetView zoomScale="70" zoomScaleNormal="70" topLeftCell="A20" workbookViewId="0">
      <selection activeCell="P32" sqref="P32"/>
    </sheetView>
  </sheetViews>
  <sheetFormatPr defaultColWidth="9.025" defaultRowHeight="13.5"/>
  <cols>
    <col min="1" max="1" width="5.13333333333333" customWidth="1"/>
    <col min="2" max="2" width="8.88333333333333"/>
    <col min="3" max="3" width="15.5583333333333" customWidth="1"/>
    <col min="4" max="5" width="14.1083333333333" customWidth="1"/>
    <col min="6" max="6" width="16.1333333333333" customWidth="1"/>
    <col min="7" max="7" width="10.775" customWidth="1"/>
    <col min="8" max="8" width="9.10833333333333" customWidth="1"/>
    <col min="9" max="9" width="27.775" customWidth="1"/>
    <col min="10" max="10" width="11.8833333333333" customWidth="1"/>
    <col min="11" max="11" width="29.875" customWidth="1"/>
    <col min="12" max="13" width="11.5083333333333" customWidth="1"/>
    <col min="14" max="14" width="8.88333333333333"/>
    <col min="15" max="15" width="10.025"/>
    <col min="17" max="17" width="9.53333333333333"/>
  </cols>
  <sheetData>
    <row r="1" ht="24" spans="1:15">
      <c r="A1" s="1" t="s">
        <v>155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</row>
    <row r="2" ht="28.5" spans="1:15">
      <c r="A2" s="3" t="s">
        <v>68</v>
      </c>
      <c r="B2" s="3" t="s">
        <v>2</v>
      </c>
      <c r="C2" s="3"/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70</v>
      </c>
      <c r="L2" s="3" t="s">
        <v>11</v>
      </c>
      <c r="M2" s="3" t="s">
        <v>12</v>
      </c>
      <c r="N2" s="2" t="s">
        <v>156</v>
      </c>
      <c r="O2" s="2" t="s">
        <v>157</v>
      </c>
    </row>
    <row r="3" ht="28.5" spans="1:15">
      <c r="A3" s="4">
        <v>1</v>
      </c>
      <c r="B3" s="5" t="s">
        <v>71</v>
      </c>
      <c r="C3" s="4" t="s">
        <v>72</v>
      </c>
      <c r="D3" s="6" t="s">
        <v>35</v>
      </c>
      <c r="E3" s="6" t="s">
        <v>35</v>
      </c>
      <c r="F3" s="6" t="s">
        <v>73</v>
      </c>
      <c r="G3" s="4">
        <v>5</v>
      </c>
      <c r="H3" s="4" t="s">
        <v>74</v>
      </c>
      <c r="I3" s="4" t="s">
        <v>75</v>
      </c>
      <c r="J3" s="4" t="s">
        <v>76</v>
      </c>
      <c r="K3" s="4" t="s">
        <v>77</v>
      </c>
      <c r="L3" s="4">
        <v>16.61</v>
      </c>
      <c r="M3" s="7">
        <f t="shared" ref="M3:M12" si="0">L3*G3</f>
        <v>83.05</v>
      </c>
      <c r="N3" s="2">
        <v>1</v>
      </c>
      <c r="O3" s="2">
        <v>1080</v>
      </c>
    </row>
    <row r="4" ht="28.5" spans="1:15">
      <c r="A4" s="4">
        <v>2</v>
      </c>
      <c r="B4" s="5"/>
      <c r="C4" s="4" t="s">
        <v>72</v>
      </c>
      <c r="D4" s="6" t="s">
        <v>35</v>
      </c>
      <c r="E4" s="6" t="s">
        <v>35</v>
      </c>
      <c r="F4" s="6"/>
      <c r="G4" s="4">
        <v>5</v>
      </c>
      <c r="H4" s="4" t="s">
        <v>74</v>
      </c>
      <c r="I4" s="4" t="s">
        <v>78</v>
      </c>
      <c r="J4" s="4" t="s">
        <v>76</v>
      </c>
      <c r="K4" s="4" t="s">
        <v>77</v>
      </c>
      <c r="L4" s="4">
        <v>12.1</v>
      </c>
      <c r="M4" s="7">
        <f t="shared" si="0"/>
        <v>60.5</v>
      </c>
      <c r="N4" s="2">
        <v>1</v>
      </c>
      <c r="O4" s="2">
        <v>1080</v>
      </c>
    </row>
    <row r="5" ht="28.5" spans="1:15">
      <c r="A5" s="4">
        <v>3</v>
      </c>
      <c r="B5" s="5"/>
      <c r="C5" s="6" t="s">
        <v>79</v>
      </c>
      <c r="D5" s="6" t="s">
        <v>35</v>
      </c>
      <c r="E5" s="6" t="s">
        <v>35</v>
      </c>
      <c r="F5" s="6"/>
      <c r="G5" s="4">
        <v>5</v>
      </c>
      <c r="H5" s="4" t="s">
        <v>80</v>
      </c>
      <c r="I5" s="4" t="s">
        <v>81</v>
      </c>
      <c r="J5" s="4" t="s">
        <v>76</v>
      </c>
      <c r="K5" s="4" t="s">
        <v>77</v>
      </c>
      <c r="L5" s="4">
        <v>3.6</v>
      </c>
      <c r="M5" s="7">
        <f t="shared" si="0"/>
        <v>18</v>
      </c>
      <c r="N5" s="2">
        <v>3</v>
      </c>
      <c r="O5" s="2">
        <v>1800</v>
      </c>
    </row>
    <row r="6" ht="28.5" spans="1:15">
      <c r="A6" s="4">
        <v>4</v>
      </c>
      <c r="B6" s="5"/>
      <c r="C6" s="6" t="s">
        <v>82</v>
      </c>
      <c r="D6" s="6" t="s">
        <v>35</v>
      </c>
      <c r="E6" s="6" t="s">
        <v>35</v>
      </c>
      <c r="F6" s="6"/>
      <c r="G6" s="4">
        <v>10</v>
      </c>
      <c r="H6" s="4" t="s">
        <v>24</v>
      </c>
      <c r="I6" s="4" t="s">
        <v>83</v>
      </c>
      <c r="J6" s="4" t="s">
        <v>76</v>
      </c>
      <c r="K6" s="4" t="s">
        <v>77</v>
      </c>
      <c r="L6" s="4">
        <v>18.52</v>
      </c>
      <c r="M6" s="7">
        <f t="shared" si="0"/>
        <v>185.2</v>
      </c>
      <c r="N6" s="2">
        <v>10</v>
      </c>
      <c r="O6" s="2">
        <v>45000</v>
      </c>
    </row>
    <row r="7" ht="28.5" spans="1:15">
      <c r="A7" s="4">
        <v>5</v>
      </c>
      <c r="B7" s="5"/>
      <c r="C7" s="4" t="s">
        <v>84</v>
      </c>
      <c r="D7" s="8" t="s">
        <v>35</v>
      </c>
      <c r="E7" s="8" t="s">
        <v>35</v>
      </c>
      <c r="F7" s="6"/>
      <c r="G7" s="4">
        <v>1</v>
      </c>
      <c r="H7" s="4" t="s">
        <v>74</v>
      </c>
      <c r="I7" s="4" t="s">
        <v>85</v>
      </c>
      <c r="J7" s="4" t="s">
        <v>86</v>
      </c>
      <c r="K7" s="4" t="s">
        <v>87</v>
      </c>
      <c r="L7" s="4">
        <v>92</v>
      </c>
      <c r="M7" s="7">
        <f t="shared" si="0"/>
        <v>92</v>
      </c>
      <c r="N7" s="2">
        <v>1</v>
      </c>
      <c r="O7" s="2">
        <v>216</v>
      </c>
    </row>
    <row r="8" ht="28.5" spans="1:15">
      <c r="A8" s="4">
        <v>6</v>
      </c>
      <c r="B8" s="5"/>
      <c r="C8" s="4" t="s">
        <v>84</v>
      </c>
      <c r="D8" s="6" t="s">
        <v>35</v>
      </c>
      <c r="E8" s="6" t="s">
        <v>35</v>
      </c>
      <c r="F8" s="6"/>
      <c r="G8" s="4">
        <v>1</v>
      </c>
      <c r="H8" s="4" t="s">
        <v>74</v>
      </c>
      <c r="I8" s="4" t="s">
        <v>88</v>
      </c>
      <c r="J8" s="4" t="s">
        <v>86</v>
      </c>
      <c r="K8" s="4" t="s">
        <v>87</v>
      </c>
      <c r="L8" s="4">
        <v>92</v>
      </c>
      <c r="M8" s="7">
        <f t="shared" si="0"/>
        <v>92</v>
      </c>
      <c r="N8" s="2">
        <v>1</v>
      </c>
      <c r="O8" s="2">
        <v>216</v>
      </c>
    </row>
    <row r="9" ht="28.5" spans="1:15">
      <c r="A9" s="4">
        <v>7</v>
      </c>
      <c r="B9" s="5"/>
      <c r="C9" s="4" t="s">
        <v>89</v>
      </c>
      <c r="D9" s="6" t="s">
        <v>35</v>
      </c>
      <c r="E9" s="6" t="s">
        <v>35</v>
      </c>
      <c r="F9" s="6"/>
      <c r="G9" s="4">
        <v>10</v>
      </c>
      <c r="H9" s="4" t="s">
        <v>90</v>
      </c>
      <c r="I9" s="4" t="s">
        <v>91</v>
      </c>
      <c r="J9" s="4" t="s">
        <v>92</v>
      </c>
      <c r="K9" s="6" t="s">
        <v>77</v>
      </c>
      <c r="L9" s="4">
        <v>8.8</v>
      </c>
      <c r="M9" s="7">
        <f t="shared" si="0"/>
        <v>88</v>
      </c>
      <c r="N9" s="2">
        <v>1</v>
      </c>
      <c r="O9" s="2">
        <v>1520</v>
      </c>
    </row>
    <row r="10" ht="28.5" spans="1:15">
      <c r="A10" s="4">
        <v>8</v>
      </c>
      <c r="B10" s="5"/>
      <c r="C10" s="4" t="s">
        <v>93</v>
      </c>
      <c r="D10" s="6" t="s">
        <v>35</v>
      </c>
      <c r="E10" s="6" t="s">
        <v>35</v>
      </c>
      <c r="F10" s="6"/>
      <c r="G10" s="4">
        <v>1</v>
      </c>
      <c r="H10" s="4" t="s">
        <v>74</v>
      </c>
      <c r="I10" s="4" t="s">
        <v>94</v>
      </c>
      <c r="J10" s="4" t="s">
        <v>95</v>
      </c>
      <c r="K10" s="6" t="s">
        <v>77</v>
      </c>
      <c r="L10" s="4">
        <v>2</v>
      </c>
      <c r="M10" s="7">
        <f t="shared" si="0"/>
        <v>2</v>
      </c>
      <c r="N10" s="2">
        <v>2</v>
      </c>
      <c r="O10" s="2">
        <v>2652</v>
      </c>
    </row>
    <row r="11" ht="42.75" spans="1:15">
      <c r="A11" s="4">
        <v>9</v>
      </c>
      <c r="B11" s="5"/>
      <c r="C11" s="6" t="s">
        <v>96</v>
      </c>
      <c r="D11" s="4" t="s">
        <v>35</v>
      </c>
      <c r="E11" s="4" t="s">
        <v>35</v>
      </c>
      <c r="F11" s="6"/>
      <c r="G11" s="4">
        <v>20</v>
      </c>
      <c r="H11" s="4" t="s">
        <v>97</v>
      </c>
      <c r="I11" s="4" t="s">
        <v>98</v>
      </c>
      <c r="J11" s="4" t="s">
        <v>99</v>
      </c>
      <c r="K11" s="6" t="s">
        <v>77</v>
      </c>
      <c r="L11" s="4">
        <v>25</v>
      </c>
      <c r="M11" s="7">
        <f t="shared" si="0"/>
        <v>500</v>
      </c>
      <c r="N11" s="2">
        <v>20</v>
      </c>
      <c r="O11" s="9">
        <v>319200</v>
      </c>
    </row>
    <row r="12" ht="42.75" spans="1:15">
      <c r="A12" s="4">
        <v>10</v>
      </c>
      <c r="B12" s="5"/>
      <c r="C12" s="6" t="s">
        <v>100</v>
      </c>
      <c r="D12" s="6" t="s">
        <v>35</v>
      </c>
      <c r="E12" s="6" t="s">
        <v>35</v>
      </c>
      <c r="F12" s="6"/>
      <c r="G12" s="4">
        <v>10</v>
      </c>
      <c r="H12" s="4" t="s">
        <v>101</v>
      </c>
      <c r="I12" s="4" t="s">
        <v>102</v>
      </c>
      <c r="J12" s="4" t="s">
        <v>76</v>
      </c>
      <c r="K12" s="6" t="s">
        <v>103</v>
      </c>
      <c r="L12" s="4">
        <v>12.64</v>
      </c>
      <c r="M12" s="7">
        <f t="shared" si="0"/>
        <v>126.4</v>
      </c>
      <c r="N12" s="9">
        <v>8</v>
      </c>
      <c r="O12" s="9">
        <v>30000</v>
      </c>
    </row>
    <row r="13" ht="14.25" spans="1:15">
      <c r="A13" s="10"/>
      <c r="B13" s="11"/>
      <c r="C13" s="9"/>
      <c r="D13" s="12"/>
      <c r="E13" s="12"/>
      <c r="F13" s="12"/>
      <c r="G13" s="10"/>
      <c r="H13" s="10"/>
      <c r="I13" s="10"/>
      <c r="J13" s="10"/>
      <c r="K13" s="10"/>
      <c r="L13" s="10"/>
      <c r="M13" s="10">
        <f t="shared" ref="M13:O13" si="1">SUM(M3:M12)</f>
        <v>1247.15</v>
      </c>
      <c r="N13" s="2">
        <f t="shared" si="1"/>
        <v>48</v>
      </c>
      <c r="O13" s="9">
        <f t="shared" si="1"/>
        <v>402764</v>
      </c>
    </row>
    <row r="15" ht="28.5" spans="1:15">
      <c r="A15" s="4">
        <v>11</v>
      </c>
      <c r="B15" s="4" t="s">
        <v>104</v>
      </c>
      <c r="C15" s="4" t="s">
        <v>105</v>
      </c>
      <c r="D15" s="6">
        <v>40</v>
      </c>
      <c r="E15" s="6" t="s">
        <v>35</v>
      </c>
      <c r="F15" s="6" t="s">
        <v>106</v>
      </c>
      <c r="G15" s="4">
        <v>160</v>
      </c>
      <c r="H15" s="4" t="s">
        <v>107</v>
      </c>
      <c r="I15" s="4" t="s">
        <v>108</v>
      </c>
      <c r="J15" s="4" t="s">
        <v>109</v>
      </c>
      <c r="K15" s="4" t="s">
        <v>87</v>
      </c>
      <c r="L15" s="4">
        <v>46.33</v>
      </c>
      <c r="M15" s="4">
        <f t="shared" ref="M15:M36" si="2">L15*G15</f>
        <v>7412.8</v>
      </c>
      <c r="N15" s="9">
        <v>120</v>
      </c>
      <c r="O15" s="9">
        <v>160000</v>
      </c>
    </row>
    <row r="16" ht="28.5" spans="1:15">
      <c r="A16" s="4">
        <v>12</v>
      </c>
      <c r="B16" s="4"/>
      <c r="C16" s="4" t="s">
        <v>110</v>
      </c>
      <c r="D16" s="6">
        <v>40</v>
      </c>
      <c r="E16" s="6" t="s">
        <v>35</v>
      </c>
      <c r="F16" s="6" t="s">
        <v>106</v>
      </c>
      <c r="G16" s="4">
        <v>160</v>
      </c>
      <c r="H16" s="4" t="s">
        <v>107</v>
      </c>
      <c r="I16" s="4" t="s">
        <v>111</v>
      </c>
      <c r="J16" s="4" t="s">
        <v>112</v>
      </c>
      <c r="K16" s="4" t="s">
        <v>87</v>
      </c>
      <c r="L16" s="4">
        <v>59</v>
      </c>
      <c r="M16" s="4">
        <f t="shared" si="2"/>
        <v>9440</v>
      </c>
      <c r="N16" s="9">
        <v>130</v>
      </c>
      <c r="O16" s="9">
        <v>160000</v>
      </c>
    </row>
    <row r="17" ht="57" spans="1:15">
      <c r="A17" s="4">
        <v>13</v>
      </c>
      <c r="B17" s="4"/>
      <c r="C17" s="4" t="s">
        <v>113</v>
      </c>
      <c r="D17" s="6">
        <v>40</v>
      </c>
      <c r="E17" s="6" t="s">
        <v>35</v>
      </c>
      <c r="F17" s="6" t="s">
        <v>114</v>
      </c>
      <c r="G17" s="6">
        <v>320</v>
      </c>
      <c r="H17" s="6" t="s">
        <v>115</v>
      </c>
      <c r="I17" s="6" t="s">
        <v>116</v>
      </c>
      <c r="J17" s="4" t="s">
        <v>117</v>
      </c>
      <c r="K17" s="4" t="s">
        <v>87</v>
      </c>
      <c r="L17" s="4">
        <v>12.67</v>
      </c>
      <c r="M17" s="4">
        <f t="shared" si="2"/>
        <v>4054.4</v>
      </c>
      <c r="N17" s="9">
        <v>4</v>
      </c>
      <c r="O17" s="9">
        <v>640000</v>
      </c>
    </row>
    <row r="18" ht="42.75" spans="1:15">
      <c r="A18" s="4">
        <v>14</v>
      </c>
      <c r="B18" s="4"/>
      <c r="C18" s="4" t="s">
        <v>118</v>
      </c>
      <c r="D18" s="6">
        <v>40</v>
      </c>
      <c r="E18" s="6" t="s">
        <v>35</v>
      </c>
      <c r="F18" s="6" t="s">
        <v>119</v>
      </c>
      <c r="G18" s="4">
        <v>80</v>
      </c>
      <c r="H18" s="4" t="s">
        <v>120</v>
      </c>
      <c r="I18" s="4" t="s">
        <v>121</v>
      </c>
      <c r="J18" s="4" t="s">
        <v>122</v>
      </c>
      <c r="K18" s="4" t="s">
        <v>87</v>
      </c>
      <c r="L18" s="4">
        <v>12.67</v>
      </c>
      <c r="M18" s="4">
        <f t="shared" si="2"/>
        <v>1013.6</v>
      </c>
      <c r="N18" s="9">
        <v>30</v>
      </c>
      <c r="O18" s="9">
        <v>30000</v>
      </c>
    </row>
    <row r="19" ht="28.5" spans="1:15">
      <c r="A19" s="4">
        <v>15</v>
      </c>
      <c r="B19" s="4"/>
      <c r="C19" s="4" t="s">
        <v>123</v>
      </c>
      <c r="D19" s="6">
        <v>40</v>
      </c>
      <c r="E19" s="6" t="s">
        <v>35</v>
      </c>
      <c r="F19" s="6" t="s">
        <v>119</v>
      </c>
      <c r="G19" s="4">
        <v>160</v>
      </c>
      <c r="H19" s="4" t="s">
        <v>120</v>
      </c>
      <c r="I19" s="4" t="s">
        <v>124</v>
      </c>
      <c r="J19" s="4" t="s">
        <v>125</v>
      </c>
      <c r="K19" s="4" t="s">
        <v>87</v>
      </c>
      <c r="L19" s="4">
        <v>5.53</v>
      </c>
      <c r="M19" s="4">
        <f t="shared" si="2"/>
        <v>884.8</v>
      </c>
      <c r="N19" s="9">
        <v>30</v>
      </c>
      <c r="O19" s="9">
        <v>60000</v>
      </c>
    </row>
    <row r="20" ht="27" customHeight="1" spans="1:15">
      <c r="A20" s="4">
        <v>16</v>
      </c>
      <c r="B20" s="4"/>
      <c r="C20" s="6" t="s">
        <v>126</v>
      </c>
      <c r="D20" s="6">
        <v>40</v>
      </c>
      <c r="E20" s="6" t="s">
        <v>35</v>
      </c>
      <c r="F20" s="6" t="s">
        <v>127</v>
      </c>
      <c r="G20" s="4">
        <v>160</v>
      </c>
      <c r="H20" s="4" t="s">
        <v>101</v>
      </c>
      <c r="I20" s="4" t="s">
        <v>128</v>
      </c>
      <c r="J20" s="4" t="s">
        <v>129</v>
      </c>
      <c r="K20" s="4" t="s">
        <v>87</v>
      </c>
      <c r="L20" s="4">
        <v>29</v>
      </c>
      <c r="M20" s="4">
        <f t="shared" si="2"/>
        <v>4640</v>
      </c>
      <c r="N20" s="9">
        <v>230</v>
      </c>
      <c r="O20" s="9">
        <v>4770000</v>
      </c>
    </row>
    <row r="21" ht="28.5" spans="1:15">
      <c r="A21" s="4">
        <v>17</v>
      </c>
      <c r="B21" s="4"/>
      <c r="C21" s="6" t="s">
        <v>130</v>
      </c>
      <c r="D21" s="6">
        <v>40</v>
      </c>
      <c r="E21" s="6" t="s">
        <v>35</v>
      </c>
      <c r="F21" s="6" t="s">
        <v>131</v>
      </c>
      <c r="G21" s="4">
        <v>160</v>
      </c>
      <c r="H21" s="4" t="s">
        <v>80</v>
      </c>
      <c r="I21" s="4" t="s">
        <v>132</v>
      </c>
      <c r="J21" s="4" t="s">
        <v>133</v>
      </c>
      <c r="K21" s="4" t="s">
        <v>87</v>
      </c>
      <c r="L21" s="4">
        <v>44.97</v>
      </c>
      <c r="M21" s="4">
        <f t="shared" si="2"/>
        <v>7195.2</v>
      </c>
      <c r="N21" s="9">
        <v>480</v>
      </c>
      <c r="O21" s="9">
        <v>1600000</v>
      </c>
    </row>
    <row r="22" ht="42.75" spans="1:15">
      <c r="A22" s="4">
        <v>18</v>
      </c>
      <c r="B22" s="4"/>
      <c r="C22" s="6" t="s">
        <v>134</v>
      </c>
      <c r="D22" s="6">
        <v>40</v>
      </c>
      <c r="E22" s="6" t="s">
        <v>35</v>
      </c>
      <c r="F22" s="6" t="s">
        <v>135</v>
      </c>
      <c r="G22" s="4">
        <v>40</v>
      </c>
      <c r="H22" s="4" t="s">
        <v>136</v>
      </c>
      <c r="I22" s="4" t="s">
        <v>137</v>
      </c>
      <c r="J22" s="4" t="s">
        <v>138</v>
      </c>
      <c r="K22" s="4" t="s">
        <v>87</v>
      </c>
      <c r="L22" s="4">
        <v>64.52</v>
      </c>
      <c r="M22" s="4">
        <f t="shared" si="2"/>
        <v>2580.8</v>
      </c>
      <c r="N22" s="9">
        <v>182</v>
      </c>
      <c r="O22" s="9">
        <v>2502236</v>
      </c>
    </row>
    <row r="23" ht="57" spans="1:15">
      <c r="A23" s="4">
        <v>19</v>
      </c>
      <c r="B23" s="4"/>
      <c r="C23" s="4" t="s">
        <v>139</v>
      </c>
      <c r="D23" s="4">
        <v>9</v>
      </c>
      <c r="E23" s="6">
        <v>4</v>
      </c>
      <c r="F23" s="4" t="s">
        <v>140</v>
      </c>
      <c r="G23" s="4">
        <v>312</v>
      </c>
      <c r="H23" s="5" t="s">
        <v>42</v>
      </c>
      <c r="I23" s="5" t="s">
        <v>141</v>
      </c>
      <c r="J23" s="5" t="s">
        <v>142</v>
      </c>
      <c r="K23" s="4" t="s">
        <v>143</v>
      </c>
      <c r="L23" s="5">
        <v>29</v>
      </c>
      <c r="M23" s="5">
        <f t="shared" si="2"/>
        <v>9048</v>
      </c>
      <c r="N23" s="2">
        <v>9</v>
      </c>
      <c r="O23" s="2">
        <v>150000</v>
      </c>
    </row>
    <row r="24" ht="28.5" spans="1:15">
      <c r="A24" s="4">
        <v>20</v>
      </c>
      <c r="B24" s="4"/>
      <c r="C24" s="6" t="s">
        <v>144</v>
      </c>
      <c r="D24" s="6">
        <v>40</v>
      </c>
      <c r="E24" s="6" t="s">
        <v>35</v>
      </c>
      <c r="F24" s="4" t="s">
        <v>145</v>
      </c>
      <c r="G24" s="4">
        <v>44</v>
      </c>
      <c r="H24" s="4" t="s">
        <v>37</v>
      </c>
      <c r="I24" s="4" t="s">
        <v>146</v>
      </c>
      <c r="J24" s="4" t="s">
        <v>147</v>
      </c>
      <c r="K24" s="6" t="s">
        <v>148</v>
      </c>
      <c r="L24" s="4">
        <v>99</v>
      </c>
      <c r="M24" s="4">
        <f t="shared" si="2"/>
        <v>4356</v>
      </c>
      <c r="N24" s="2">
        <v>40</v>
      </c>
      <c r="O24" s="2">
        <v>1006250</v>
      </c>
    </row>
    <row r="25" ht="28.5" spans="1:15">
      <c r="A25" s="4">
        <v>21</v>
      </c>
      <c r="B25" s="4"/>
      <c r="C25" s="4" t="s">
        <v>149</v>
      </c>
      <c r="D25" s="6">
        <v>40</v>
      </c>
      <c r="E25" s="6" t="s">
        <v>35</v>
      </c>
      <c r="F25" s="4" t="s">
        <v>145</v>
      </c>
      <c r="G25" s="4">
        <v>44</v>
      </c>
      <c r="H25" s="4" t="s">
        <v>90</v>
      </c>
      <c r="I25" s="4" t="s">
        <v>150</v>
      </c>
      <c r="J25" s="4" t="s">
        <v>151</v>
      </c>
      <c r="K25" s="6" t="s">
        <v>148</v>
      </c>
      <c r="L25" s="4">
        <v>60</v>
      </c>
      <c r="M25" s="4">
        <f t="shared" si="2"/>
        <v>2640</v>
      </c>
      <c r="N25" s="2">
        <v>78.5</v>
      </c>
      <c r="O25" s="2">
        <v>1283100</v>
      </c>
    </row>
    <row r="26" ht="42.75" spans="1:15">
      <c r="A26" s="4">
        <v>22</v>
      </c>
      <c r="B26" s="4"/>
      <c r="C26" s="4" t="s">
        <v>152</v>
      </c>
      <c r="D26" s="6">
        <v>40</v>
      </c>
      <c r="E26" s="6" t="s">
        <v>35</v>
      </c>
      <c r="F26" s="4" t="s">
        <v>145</v>
      </c>
      <c r="G26" s="4">
        <v>44</v>
      </c>
      <c r="H26" s="4" t="s">
        <v>90</v>
      </c>
      <c r="I26" s="4" t="s">
        <v>153</v>
      </c>
      <c r="J26" s="4" t="s">
        <v>154</v>
      </c>
      <c r="K26" s="6" t="s">
        <v>148</v>
      </c>
      <c r="L26" s="4">
        <v>39.9</v>
      </c>
      <c r="M26" s="4">
        <f t="shared" si="2"/>
        <v>1755.6</v>
      </c>
      <c r="N26" s="2">
        <v>50</v>
      </c>
      <c r="O26" s="2">
        <v>1232000</v>
      </c>
    </row>
    <row r="27" ht="14.25" spans="1:15">
      <c r="A27" s="10"/>
      <c r="B27" s="10"/>
      <c r="C27" s="12"/>
      <c r="D27" s="12"/>
      <c r="E27" s="12"/>
      <c r="F27" s="12"/>
      <c r="G27" s="10"/>
      <c r="H27" s="10"/>
      <c r="I27" s="10"/>
      <c r="J27" s="10"/>
      <c r="K27" s="10"/>
      <c r="L27" s="10"/>
      <c r="M27" s="10">
        <f>SUM(M15:M26)</f>
        <v>55021.2</v>
      </c>
      <c r="N27" s="9"/>
      <c r="O27" s="9">
        <f>SUM(O15:O26)</f>
        <v>13593586</v>
      </c>
    </row>
    <row r="28" ht="14.25" spans="1:15">
      <c r="A28" s="10"/>
      <c r="B28" s="10"/>
      <c r="C28" s="12"/>
      <c r="D28" s="12"/>
      <c r="E28" s="12"/>
      <c r="F28" s="12"/>
      <c r="G28" s="10"/>
      <c r="H28" s="10"/>
      <c r="I28" s="10"/>
      <c r="J28" s="10"/>
      <c r="K28" s="10"/>
      <c r="L28" s="10"/>
      <c r="M28" s="10"/>
      <c r="N28" s="9"/>
      <c r="O28" s="9"/>
    </row>
    <row r="29" ht="28.5" spans="1:15">
      <c r="A29" s="4">
        <v>23</v>
      </c>
      <c r="B29" s="4" t="s">
        <v>15</v>
      </c>
      <c r="C29" s="6" t="s">
        <v>16</v>
      </c>
      <c r="D29" s="6">
        <v>40</v>
      </c>
      <c r="E29" s="6">
        <v>22</v>
      </c>
      <c r="F29" s="6" t="s">
        <v>17</v>
      </c>
      <c r="G29" s="4">
        <v>68</v>
      </c>
      <c r="H29" s="4" t="s">
        <v>18</v>
      </c>
      <c r="I29" s="4" t="s">
        <v>19</v>
      </c>
      <c r="J29" s="4" t="s">
        <v>20</v>
      </c>
      <c r="K29" s="4" t="s">
        <v>21</v>
      </c>
      <c r="L29" s="4">
        <v>31.2</v>
      </c>
      <c r="M29" s="4">
        <f t="shared" ref="M29:M38" si="3">L29*G29</f>
        <v>2121.6</v>
      </c>
      <c r="N29" s="9">
        <v>46.8</v>
      </c>
      <c r="O29" s="9">
        <v>640000</v>
      </c>
    </row>
    <row r="30" ht="42.75" spans="1:15">
      <c r="A30" s="4">
        <v>24</v>
      </c>
      <c r="B30" s="5"/>
      <c r="C30" s="6" t="s">
        <v>22</v>
      </c>
      <c r="D30" s="6">
        <v>38</v>
      </c>
      <c r="E30" s="6">
        <v>22</v>
      </c>
      <c r="F30" s="6" t="s">
        <v>23</v>
      </c>
      <c r="G30" s="6">
        <v>180</v>
      </c>
      <c r="H30" s="4" t="s">
        <v>24</v>
      </c>
      <c r="I30" s="4" t="s">
        <v>19</v>
      </c>
      <c r="J30" s="6" t="s">
        <v>25</v>
      </c>
      <c r="K30" s="4" t="s">
        <v>26</v>
      </c>
      <c r="L30" s="4">
        <v>18.6</v>
      </c>
      <c r="M30" s="4">
        <f t="shared" si="3"/>
        <v>3348</v>
      </c>
      <c r="N30" s="2">
        <v>34</v>
      </c>
      <c r="O30" s="2">
        <v>200000</v>
      </c>
    </row>
    <row r="31" ht="42.75" spans="1:15">
      <c r="A31" s="4">
        <v>25</v>
      </c>
      <c r="B31" s="5"/>
      <c r="C31" s="6" t="s">
        <v>27</v>
      </c>
      <c r="D31" s="6">
        <v>38</v>
      </c>
      <c r="E31" s="6">
        <v>22</v>
      </c>
      <c r="F31" s="6" t="s">
        <v>23</v>
      </c>
      <c r="G31" s="6">
        <v>180</v>
      </c>
      <c r="H31" s="4" t="s">
        <v>24</v>
      </c>
      <c r="I31" s="4" t="s">
        <v>19</v>
      </c>
      <c r="J31" s="6" t="s">
        <v>25</v>
      </c>
      <c r="K31" s="4" t="s">
        <v>28</v>
      </c>
      <c r="L31" s="4">
        <v>42.8</v>
      </c>
      <c r="M31" s="4">
        <f t="shared" si="3"/>
        <v>7704</v>
      </c>
      <c r="N31" s="2">
        <v>40</v>
      </c>
      <c r="O31" s="2">
        <v>480000</v>
      </c>
    </row>
    <row r="32" ht="57" spans="1:15">
      <c r="A32" s="4">
        <v>26</v>
      </c>
      <c r="B32" s="5"/>
      <c r="C32" s="8" t="s">
        <v>29</v>
      </c>
      <c r="D32" s="13">
        <v>4</v>
      </c>
      <c r="E32" s="13">
        <v>16</v>
      </c>
      <c r="F32" s="6" t="s">
        <v>30</v>
      </c>
      <c r="G32" s="6">
        <v>480</v>
      </c>
      <c r="H32" s="4" t="s">
        <v>31</v>
      </c>
      <c r="I32" s="4" t="s">
        <v>19</v>
      </c>
      <c r="J32" s="6" t="s">
        <v>32</v>
      </c>
      <c r="K32" s="4" t="s">
        <v>33</v>
      </c>
      <c r="L32" s="4">
        <v>7.4</v>
      </c>
      <c r="M32" s="4">
        <f t="shared" si="3"/>
        <v>3552</v>
      </c>
      <c r="N32" s="2">
        <v>120</v>
      </c>
      <c r="O32" s="2">
        <f>20*10*10*480</f>
        <v>960000</v>
      </c>
    </row>
    <row r="33" ht="42.75" spans="1:15">
      <c r="A33" s="4">
        <v>27</v>
      </c>
      <c r="B33" s="5"/>
      <c r="C33" s="6" t="s">
        <v>34</v>
      </c>
      <c r="D33" s="6">
        <v>10</v>
      </c>
      <c r="E33" s="6" t="s">
        <v>35</v>
      </c>
      <c r="F33" s="6" t="s">
        <v>36</v>
      </c>
      <c r="G33" s="6">
        <v>12</v>
      </c>
      <c r="H33" s="4" t="s">
        <v>37</v>
      </c>
      <c r="I33" s="4" t="s">
        <v>19</v>
      </c>
      <c r="J33" s="6" t="s">
        <v>38</v>
      </c>
      <c r="K33" s="4" t="s">
        <v>39</v>
      </c>
      <c r="L33" s="4">
        <v>37.73</v>
      </c>
      <c r="M33" s="4">
        <f t="shared" si="3"/>
        <v>452.76</v>
      </c>
      <c r="N33" s="2">
        <v>10</v>
      </c>
      <c r="O33" s="2">
        <v>180000</v>
      </c>
    </row>
    <row r="34" ht="42.75" spans="1:15">
      <c r="A34" s="4">
        <v>28</v>
      </c>
      <c r="B34" s="5"/>
      <c r="C34" s="6" t="s">
        <v>40</v>
      </c>
      <c r="D34" s="6">
        <v>10</v>
      </c>
      <c r="E34" s="6" t="s">
        <v>35</v>
      </c>
      <c r="F34" s="6" t="s">
        <v>41</v>
      </c>
      <c r="G34" s="6">
        <v>12</v>
      </c>
      <c r="H34" s="4" t="s">
        <v>42</v>
      </c>
      <c r="I34" s="4" t="s">
        <v>19</v>
      </c>
      <c r="J34" s="6" t="s">
        <v>43</v>
      </c>
      <c r="K34" s="4" t="s">
        <v>44</v>
      </c>
      <c r="L34" s="4">
        <v>40</v>
      </c>
      <c r="M34" s="4">
        <f t="shared" si="3"/>
        <v>480</v>
      </c>
      <c r="N34" s="2">
        <v>1</v>
      </c>
      <c r="O34" s="2">
        <v>1125</v>
      </c>
    </row>
    <row r="35" ht="42.75" spans="1:15">
      <c r="A35" s="4">
        <v>29</v>
      </c>
      <c r="B35" s="4"/>
      <c r="C35" s="6" t="s">
        <v>45</v>
      </c>
      <c r="D35" s="6">
        <v>40</v>
      </c>
      <c r="E35" s="6">
        <v>22</v>
      </c>
      <c r="F35" s="6" t="s">
        <v>46</v>
      </c>
      <c r="G35" s="6">
        <v>68</v>
      </c>
      <c r="H35" s="6" t="s">
        <v>47</v>
      </c>
      <c r="I35" s="6" t="s">
        <v>48</v>
      </c>
      <c r="J35" s="6" t="s">
        <v>49</v>
      </c>
      <c r="K35" s="6" t="s">
        <v>50</v>
      </c>
      <c r="L35" s="6">
        <v>102.42</v>
      </c>
      <c r="M35" s="4">
        <f t="shared" si="3"/>
        <v>6964.56</v>
      </c>
      <c r="N35" s="9">
        <f>48+46+30</f>
        <v>124</v>
      </c>
      <c r="O35" s="9">
        <f>180000+172500+112500</f>
        <v>465000</v>
      </c>
    </row>
    <row r="36" ht="42.75" spans="1:15">
      <c r="A36" s="4">
        <v>30</v>
      </c>
      <c r="B36" s="4"/>
      <c r="C36" s="6" t="s">
        <v>51</v>
      </c>
      <c r="D36" s="6">
        <v>40</v>
      </c>
      <c r="E36" s="6">
        <v>22</v>
      </c>
      <c r="F36" s="6" t="s">
        <v>52</v>
      </c>
      <c r="G36" s="6">
        <v>68</v>
      </c>
      <c r="H36" s="6" t="s">
        <v>31</v>
      </c>
      <c r="I36" s="6" t="s">
        <v>53</v>
      </c>
      <c r="J36" s="6" t="s">
        <v>54</v>
      </c>
      <c r="K36" s="4" t="s">
        <v>55</v>
      </c>
      <c r="L36" s="4">
        <v>80.04</v>
      </c>
      <c r="M36" s="4">
        <f t="shared" si="3"/>
        <v>5442.72</v>
      </c>
      <c r="N36" s="9">
        <v>42.6</v>
      </c>
      <c r="O36" s="9">
        <v>3408000</v>
      </c>
    </row>
    <row r="37" ht="57" spans="1:15">
      <c r="A37" s="4">
        <v>31</v>
      </c>
      <c r="B37" s="4"/>
      <c r="C37" s="4" t="s">
        <v>56</v>
      </c>
      <c r="D37" s="4">
        <v>40</v>
      </c>
      <c r="E37" s="4">
        <v>22</v>
      </c>
      <c r="F37" s="6" t="s">
        <v>57</v>
      </c>
      <c r="G37" s="6">
        <v>229</v>
      </c>
      <c r="H37" s="4" t="s">
        <v>58</v>
      </c>
      <c r="I37" s="4" t="s">
        <v>59</v>
      </c>
      <c r="J37" s="4" t="s">
        <v>60</v>
      </c>
      <c r="K37" s="4" t="s">
        <v>61</v>
      </c>
      <c r="L37" s="4">
        <v>132</v>
      </c>
      <c r="M37" s="4">
        <f t="shared" si="3"/>
        <v>30228</v>
      </c>
      <c r="N37" s="9">
        <v>160</v>
      </c>
      <c r="O37" s="9">
        <v>1500000</v>
      </c>
    </row>
    <row r="38" ht="71.25" spans="1:15">
      <c r="A38" s="4">
        <v>32</v>
      </c>
      <c r="B38" s="4"/>
      <c r="C38" s="4" t="s">
        <v>62</v>
      </c>
      <c r="D38" s="4">
        <v>40</v>
      </c>
      <c r="E38" s="4">
        <v>22</v>
      </c>
      <c r="F38" s="6" t="s">
        <v>63</v>
      </c>
      <c r="G38" s="6">
        <v>183</v>
      </c>
      <c r="H38" s="4" t="s">
        <v>31</v>
      </c>
      <c r="I38" s="4" t="s">
        <v>64</v>
      </c>
      <c r="J38" s="4" t="s">
        <v>60</v>
      </c>
      <c r="K38" s="4" t="s">
        <v>65</v>
      </c>
      <c r="L38" s="4">
        <v>168</v>
      </c>
      <c r="M38" s="4">
        <f t="shared" si="3"/>
        <v>30744</v>
      </c>
      <c r="N38" s="9">
        <v>300</v>
      </c>
      <c r="O38" s="9">
        <v>3600000</v>
      </c>
    </row>
    <row r="39" ht="14.25" spans="1:15">
      <c r="M39" s="10">
        <f>SUM(M29:M38)</f>
        <v>91037.64</v>
      </c>
      <c r="O39">
        <f>SUM(O29:O38)</f>
        <v>11434125</v>
      </c>
    </row>
  </sheetData>
  <mergeCells count="6">
    <mergeCell ref="A1:M1"/>
    <mergeCell ref="B2:C2"/>
    <mergeCell ref="B3:B12"/>
    <mergeCell ref="B15:B26"/>
    <mergeCell ref="B29:B38"/>
    <mergeCell ref="F3:F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2026年采购计划-1</vt:lpstr>
      <vt:lpstr>2026年采购计划-2</vt:lpstr>
      <vt:lpstr>全部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2026-10-20T01:46:28Z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2052-12.1.0.26622</vt:lpwstr>
  </property>
  <property fmtid="{D5CDD505-2E9C-101B-9397-08002B2CF9AE}" pid="3" name="ICV">
    <vt:lpwstr>D27B4C1B2B4E4A4F8CD1C31AC19A782D_13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